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見本" sheetId="1" r:id="rId1"/>
    <sheet name="記入用" sheetId="2" r:id="rId2"/>
  </sheets>
  <definedNames>
    <definedName name="_xlnm.Print_Area" localSheetId="1">'記入用'!$A$1:$N$53</definedName>
    <definedName name="_xlnm.Print_Area" localSheetId="0">'見本'!$A$1:$N$53</definedName>
  </definedNames>
  <calcPr fullCalcOnLoad="1"/>
</workbook>
</file>

<file path=xl/sharedStrings.xml><?xml version="1.0" encoding="utf-8"?>
<sst xmlns="http://schemas.openxmlformats.org/spreadsheetml/2006/main" count="135" uniqueCount="66">
  <si>
    <t>前月より繰越</t>
  </si>
  <si>
    <t>借入金(その他)</t>
  </si>
  <si>
    <t>≪　経　常　支　出　≫</t>
  </si>
  <si>
    <t>≪　経　常　収　入　≫</t>
  </si>
  <si>
    <t>【　経　常　収　支　】</t>
  </si>
  <si>
    <t>≪　財　務　収　入　≫</t>
  </si>
  <si>
    <t>≪　財　務　支　出　≫</t>
  </si>
  <si>
    <t>【　財　務　収　支　】</t>
  </si>
  <si>
    <t>【　収　支　過　不　足　】</t>
  </si>
  <si>
    <t>次　月　繰　越</t>
  </si>
  <si>
    <t>年　　　　　月</t>
  </si>
  <si>
    <t>―</t>
  </si>
  <si>
    <t>累          計</t>
  </si>
  <si>
    <t>長期借入金（金融機関）</t>
  </si>
  <si>
    <t>支払利息</t>
  </si>
  <si>
    <t>法定福利費</t>
  </si>
  <si>
    <t>広告宣伝費</t>
  </si>
  <si>
    <t>賃借料</t>
  </si>
  <si>
    <t>修繕費</t>
  </si>
  <si>
    <t>消耗品費</t>
  </si>
  <si>
    <t>水道光熱費</t>
  </si>
  <si>
    <t>旅費交通費</t>
  </si>
  <si>
    <t>租税公課</t>
  </si>
  <si>
    <t>通信費</t>
  </si>
  <si>
    <t>地代家賃</t>
  </si>
  <si>
    <t>福利厚生費</t>
  </si>
  <si>
    <t>燃料費</t>
  </si>
  <si>
    <t>支払手数料</t>
  </si>
  <si>
    <t>諸会費</t>
  </si>
  <si>
    <t>現金売上</t>
  </si>
  <si>
    <t>売掛金回収１</t>
  </si>
  <si>
    <t>その他の営業収入</t>
  </si>
  <si>
    <t>消費税相当分</t>
  </si>
  <si>
    <t>軽油取引税（現金分）</t>
  </si>
  <si>
    <t>軽油取引税（掛売分）</t>
  </si>
  <si>
    <t>給料手当</t>
  </si>
  <si>
    <t>交際費</t>
  </si>
  <si>
    <t>会議費</t>
  </si>
  <si>
    <t>事務用消耗品費</t>
  </si>
  <si>
    <t>図書新聞費</t>
  </si>
  <si>
    <t>支払保険料</t>
  </si>
  <si>
    <t>支払報酬</t>
  </si>
  <si>
    <t>退職共済掛金</t>
  </si>
  <si>
    <t>雑費</t>
  </si>
  <si>
    <t xml:space="preserve">                    【　単位／千円　】</t>
  </si>
  <si>
    <t>売掛金回収２</t>
  </si>
  <si>
    <t>買掛金支払２</t>
  </si>
  <si>
    <t>買掛金支払１</t>
  </si>
  <si>
    <t>A銀行</t>
  </si>
  <si>
    <t>B信用金庫</t>
  </si>
  <si>
    <t>C信用組合</t>
  </si>
  <si>
    <t>会社名　　　　株式会社　○○○○　　　　　　　　　　　　　　　　　資金繰り予定表</t>
  </si>
  <si>
    <t>平成２３年</t>
  </si>
  <si>
    <t>４月実績</t>
  </si>
  <si>
    <t>５月見込</t>
  </si>
  <si>
    <t>６月予定</t>
  </si>
  <si>
    <t>７月予定</t>
  </si>
  <si>
    <t>８月予定</t>
  </si>
  <si>
    <t>９月予定</t>
  </si>
  <si>
    <t>１０月予定</t>
  </si>
  <si>
    <t>１１月予定</t>
  </si>
  <si>
    <t>１２月予定</t>
  </si>
  <si>
    <t>１月予定</t>
  </si>
  <si>
    <t>２月予定</t>
  </si>
  <si>
    <t>３月予定</t>
  </si>
  <si>
    <t>見本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</si>
</sst>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u val="single"/>
      <sz val="18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0" borderId="0" xfId="48" applyFont="1" applyBorder="1" applyAlignment="1">
      <alignment horizont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2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4" fillId="0" borderId="0" xfId="48" applyFont="1" applyBorder="1" applyAlignment="1">
      <alignment horizontal="left" vertical="center"/>
    </xf>
    <xf numFmtId="38" fontId="7" fillId="0" borderId="0" xfId="48" applyFont="1" applyBorder="1" applyAlignment="1">
      <alignment/>
    </xf>
    <xf numFmtId="38" fontId="3" fillId="33" borderId="13" xfId="48" applyFont="1" applyFill="1" applyBorder="1" applyAlignment="1">
      <alignment horizontal="center" wrapText="1"/>
    </xf>
    <xf numFmtId="38" fontId="3" fillId="34" borderId="14" xfId="48" applyFont="1" applyFill="1" applyBorder="1" applyAlignment="1">
      <alignment/>
    </xf>
    <xf numFmtId="38" fontId="3" fillId="0" borderId="10" xfId="48" applyFont="1" applyBorder="1" applyAlignment="1">
      <alignment/>
    </xf>
    <xf numFmtId="38" fontId="3" fillId="24" borderId="15" xfId="48" applyFont="1" applyFill="1" applyBorder="1" applyAlignment="1">
      <alignment/>
    </xf>
    <xf numFmtId="38" fontId="3" fillId="24" borderId="14" xfId="48" applyFont="1" applyFill="1" applyBorder="1" applyAlignment="1">
      <alignment/>
    </xf>
    <xf numFmtId="38" fontId="3" fillId="24" borderId="16" xfId="48" applyFont="1" applyFill="1" applyBorder="1" applyAlignment="1">
      <alignment/>
    </xf>
    <xf numFmtId="38" fontId="3" fillId="34" borderId="17" xfId="48" applyFont="1" applyFill="1" applyBorder="1" applyAlignment="1">
      <alignment horizontal="center" vertical="center"/>
    </xf>
    <xf numFmtId="38" fontId="3" fillId="34" borderId="18" xfId="48" applyFont="1" applyFill="1" applyBorder="1" applyAlignment="1">
      <alignment/>
    </xf>
    <xf numFmtId="38" fontId="5" fillId="0" borderId="0" xfId="48" applyFont="1" applyBorder="1" applyAlignment="1">
      <alignment horizontal="center"/>
    </xf>
    <xf numFmtId="38" fontId="8" fillId="33" borderId="15" xfId="48" applyFont="1" applyFill="1" applyBorder="1" applyAlignment="1">
      <alignment horizontal="center"/>
    </xf>
    <xf numFmtId="38" fontId="10" fillId="33" borderId="15" xfId="48" applyFont="1" applyFill="1" applyBorder="1" applyAlignment="1">
      <alignment horizontal="center"/>
    </xf>
    <xf numFmtId="38" fontId="0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/>
    </xf>
    <xf numFmtId="38" fontId="0" fillId="0" borderId="20" xfId="48" applyFont="1" applyFill="1" applyBorder="1" applyAlignment="1">
      <alignment/>
    </xf>
    <xf numFmtId="38" fontId="0" fillId="0" borderId="20" xfId="48" applyFont="1" applyBorder="1" applyAlignment="1">
      <alignment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/>
    </xf>
    <xf numFmtId="38" fontId="3" fillId="0" borderId="17" xfId="48" applyFont="1" applyBorder="1" applyAlignment="1">
      <alignment horizontal="center" vertical="center"/>
    </xf>
    <xf numFmtId="38" fontId="3" fillId="24" borderId="25" xfId="48" applyFont="1" applyFill="1" applyBorder="1" applyAlignment="1">
      <alignment horizontal="center" vertical="center"/>
    </xf>
    <xf numFmtId="38" fontId="3" fillId="24" borderId="18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 horizontal="center"/>
    </xf>
    <xf numFmtId="38" fontId="3" fillId="0" borderId="19" xfId="48" applyFont="1" applyBorder="1" applyAlignment="1">
      <alignment horizontal="center" vertical="center"/>
    </xf>
    <xf numFmtId="38" fontId="0" fillId="0" borderId="10" xfId="48" applyFont="1" applyBorder="1" applyAlignment="1">
      <alignment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0" xfId="48" applyFont="1" applyFill="1" applyBorder="1" applyAlignment="1">
      <alignment horizontal="right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/>
    </xf>
    <xf numFmtId="38" fontId="0" fillId="0" borderId="20" xfId="48" applyFont="1" applyBorder="1" applyAlignment="1">
      <alignment horizontal="right"/>
    </xf>
    <xf numFmtId="38" fontId="0" fillId="0" borderId="20" xfId="48" applyFont="1" applyBorder="1" applyAlignment="1">
      <alignment horizontal="right" vertical="center"/>
    </xf>
    <xf numFmtId="38" fontId="3" fillId="34" borderId="28" xfId="48" applyFont="1" applyFill="1" applyBorder="1" applyAlignment="1">
      <alignment horizontal="center" vertical="center"/>
    </xf>
    <xf numFmtId="38" fontId="3" fillId="34" borderId="16" xfId="48" applyFont="1" applyFill="1" applyBorder="1" applyAlignment="1">
      <alignment/>
    </xf>
    <xf numFmtId="38" fontId="3" fillId="34" borderId="29" xfId="48" applyFont="1" applyFill="1" applyBorder="1" applyAlignment="1">
      <alignment/>
    </xf>
    <xf numFmtId="38" fontId="3" fillId="35" borderId="17" xfId="48" applyFont="1" applyFill="1" applyBorder="1" applyAlignment="1">
      <alignment horizontal="center" vertical="center"/>
    </xf>
    <xf numFmtId="38" fontId="3" fillId="35" borderId="14" xfId="48" applyFont="1" applyFill="1" applyBorder="1" applyAlignment="1">
      <alignment/>
    </xf>
    <xf numFmtId="38" fontId="3" fillId="35" borderId="18" xfId="48" applyFont="1" applyFill="1" applyBorder="1" applyAlignment="1">
      <alignment/>
    </xf>
    <xf numFmtId="38" fontId="3" fillId="35" borderId="25" xfId="48" applyFont="1" applyFill="1" applyBorder="1" applyAlignment="1">
      <alignment horizontal="center" vertical="center"/>
    </xf>
    <xf numFmtId="38" fontId="3" fillId="35" borderId="15" xfId="48" applyFont="1" applyFill="1" applyBorder="1" applyAlignment="1">
      <alignment/>
    </xf>
    <xf numFmtId="38" fontId="3" fillId="35" borderId="30" xfId="48" applyFont="1" applyFill="1" applyBorder="1" applyAlignment="1">
      <alignment/>
    </xf>
    <xf numFmtId="38" fontId="9" fillId="0" borderId="0" xfId="48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38" fontId="3" fillId="33" borderId="25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2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3" sqref="A3"/>
    </sheetView>
  </sheetViews>
  <sheetFormatPr defaultColWidth="9.00390625" defaultRowHeight="13.5"/>
  <cols>
    <col min="1" max="1" width="20.625" style="7" customWidth="1"/>
    <col min="2" max="14" width="14.75390625" style="2" customWidth="1"/>
    <col min="15" max="21" width="9.00390625" style="2" customWidth="1"/>
    <col min="22" max="22" width="15.50390625" style="2" customWidth="1"/>
    <col min="23" max="23" width="9.00390625" style="7" customWidth="1"/>
    <col min="24" max="16384" width="9.00390625" style="2" customWidth="1"/>
  </cols>
  <sheetData>
    <row r="1" spans="1:14" ht="21.75" customHeight="1">
      <c r="A1" s="12" t="s">
        <v>65</v>
      </c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6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57" t="s">
        <v>44</v>
      </c>
      <c r="M3" s="57"/>
      <c r="N3" s="57"/>
    </row>
    <row r="4" spans="1:23" s="3" customFormat="1" ht="13.5" customHeight="1">
      <c r="A4" s="58" t="s">
        <v>10</v>
      </c>
      <c r="B4" s="22" t="s">
        <v>52</v>
      </c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60" t="s">
        <v>12</v>
      </c>
      <c r="W4" s="7"/>
    </row>
    <row r="5" spans="1:23" s="4" customFormat="1" ht="14.25" customHeight="1">
      <c r="A5" s="59"/>
      <c r="B5" s="13" t="s">
        <v>53</v>
      </c>
      <c r="C5" s="13" t="s">
        <v>54</v>
      </c>
      <c r="D5" s="13" t="s">
        <v>55</v>
      </c>
      <c r="E5" s="13" t="s">
        <v>56</v>
      </c>
      <c r="F5" s="13" t="s">
        <v>57</v>
      </c>
      <c r="G5" s="13" t="s">
        <v>58</v>
      </c>
      <c r="H5" s="13" t="s">
        <v>59</v>
      </c>
      <c r="I5" s="13" t="s">
        <v>60</v>
      </c>
      <c r="J5" s="13" t="s">
        <v>61</v>
      </c>
      <c r="K5" s="13" t="s">
        <v>62</v>
      </c>
      <c r="L5" s="13" t="s">
        <v>63</v>
      </c>
      <c r="M5" s="13" t="s">
        <v>64</v>
      </c>
      <c r="N5" s="61"/>
      <c r="W5" s="7"/>
    </row>
    <row r="6" spans="1:14" ht="19.5" customHeight="1">
      <c r="A6" s="38" t="s">
        <v>0</v>
      </c>
      <c r="B6" s="15">
        <v>6297</v>
      </c>
      <c r="C6" s="15">
        <f aca="true" t="shared" si="0" ref="C6:K6">+B53</f>
        <v>4691.300000000003</v>
      </c>
      <c r="D6" s="15">
        <f t="shared" si="0"/>
        <v>2426.100000000002</v>
      </c>
      <c r="E6" s="15">
        <f t="shared" si="0"/>
        <v>1922.550000000003</v>
      </c>
      <c r="F6" s="15">
        <f t="shared" si="0"/>
        <v>1135.300000000003</v>
      </c>
      <c r="G6" s="15">
        <f t="shared" si="0"/>
        <v>1656.300000000003</v>
      </c>
      <c r="H6" s="15">
        <f t="shared" si="0"/>
        <v>2541.300000000003</v>
      </c>
      <c r="I6" s="15">
        <f t="shared" si="0"/>
        <v>3865.0000000000036</v>
      </c>
      <c r="J6" s="15">
        <f t="shared" si="0"/>
        <v>5065.700000000004</v>
      </c>
      <c r="K6" s="15">
        <f t="shared" si="0"/>
        <v>6026.850000000006</v>
      </c>
      <c r="L6" s="15">
        <f>K53</f>
        <v>6945.050000000007</v>
      </c>
      <c r="M6" s="15">
        <f>L53</f>
        <v>7770.800000000007</v>
      </c>
      <c r="N6" s="25" t="s">
        <v>11</v>
      </c>
    </row>
    <row r="7" spans="1:14" ht="16.5" customHeight="1">
      <c r="A7" s="24" t="s">
        <v>29</v>
      </c>
      <c r="B7" s="39">
        <v>14238</v>
      </c>
      <c r="C7" s="39">
        <v>9794</v>
      </c>
      <c r="D7" s="39">
        <v>7273</v>
      </c>
      <c r="E7" s="39">
        <v>7273</v>
      </c>
      <c r="F7" s="39">
        <v>7098</v>
      </c>
      <c r="G7" s="39">
        <v>7072</v>
      </c>
      <c r="H7" s="39">
        <v>6979</v>
      </c>
      <c r="I7" s="39">
        <v>6978</v>
      </c>
      <c r="J7" s="39">
        <v>6632</v>
      </c>
      <c r="K7" s="39">
        <v>6625</v>
      </c>
      <c r="L7" s="39">
        <v>6074</v>
      </c>
      <c r="M7" s="39">
        <v>6489</v>
      </c>
      <c r="N7" s="45">
        <f>SUM(B7:M7)</f>
        <v>92525</v>
      </c>
    </row>
    <row r="8" spans="1:14" ht="16.5" customHeight="1">
      <c r="A8" s="24" t="s">
        <v>30</v>
      </c>
      <c r="B8" s="39">
        <v>15374</v>
      </c>
      <c r="C8" s="39">
        <v>15608</v>
      </c>
      <c r="D8" s="39">
        <v>13906</v>
      </c>
      <c r="E8" s="39">
        <v>12469</v>
      </c>
      <c r="F8" s="39">
        <v>12974</v>
      </c>
      <c r="G8" s="39">
        <v>12941</v>
      </c>
      <c r="H8" s="39">
        <v>14006</v>
      </c>
      <c r="I8" s="39">
        <v>13726</v>
      </c>
      <c r="J8" s="39">
        <v>11603</v>
      </c>
      <c r="K8" s="39">
        <v>11564</v>
      </c>
      <c r="L8" s="39">
        <v>11139</v>
      </c>
      <c r="M8" s="39">
        <v>12582</v>
      </c>
      <c r="N8" s="45">
        <f>SUM(B8:M8)</f>
        <v>157892</v>
      </c>
    </row>
    <row r="9" spans="1:14" ht="16.5" customHeight="1">
      <c r="A9" s="24" t="s">
        <v>45</v>
      </c>
      <c r="B9" s="39">
        <v>5139</v>
      </c>
      <c r="C9" s="39">
        <v>5139</v>
      </c>
      <c r="D9" s="39">
        <v>2499</v>
      </c>
      <c r="E9" s="39">
        <v>2499</v>
      </c>
      <c r="F9" s="39">
        <v>2499</v>
      </c>
      <c r="G9" s="39">
        <v>2499</v>
      </c>
      <c r="H9" s="39">
        <v>2499</v>
      </c>
      <c r="I9" s="39">
        <v>2499</v>
      </c>
      <c r="J9" s="39">
        <v>2348</v>
      </c>
      <c r="K9" s="39">
        <v>2399</v>
      </c>
      <c r="L9" s="39">
        <v>1992</v>
      </c>
      <c r="M9" s="39">
        <v>2190</v>
      </c>
      <c r="N9" s="45">
        <f>SUM(B9:M9)</f>
        <v>34201</v>
      </c>
    </row>
    <row r="10" spans="1:14" ht="16.5" customHeight="1">
      <c r="A10" s="24" t="s">
        <v>31</v>
      </c>
      <c r="B10" s="40">
        <v>35</v>
      </c>
      <c r="C10" s="40">
        <v>195</v>
      </c>
      <c r="D10" s="41">
        <v>35</v>
      </c>
      <c r="E10" s="41">
        <v>35</v>
      </c>
      <c r="F10" s="41">
        <v>263</v>
      </c>
      <c r="G10" s="41">
        <v>35</v>
      </c>
      <c r="H10" s="41">
        <v>35</v>
      </c>
      <c r="I10" s="41">
        <v>125</v>
      </c>
      <c r="J10" s="41">
        <v>50</v>
      </c>
      <c r="K10" s="41">
        <v>50</v>
      </c>
      <c r="L10" s="41">
        <v>50</v>
      </c>
      <c r="M10" s="41">
        <v>50</v>
      </c>
      <c r="N10" s="46">
        <f>SUM(B10:M10)</f>
        <v>958</v>
      </c>
    </row>
    <row r="11" spans="1:14" ht="16.5" customHeight="1" thickBot="1">
      <c r="A11" s="24" t="s">
        <v>32</v>
      </c>
      <c r="B11" s="9">
        <f>(B7+B8+B9+B10)*0.05</f>
        <v>1739.3000000000002</v>
      </c>
      <c r="C11" s="9">
        <f>(C7+C8+C9+C10)*0.05</f>
        <v>1536.8000000000002</v>
      </c>
      <c r="D11" s="9">
        <f>(D7+D8+D9+D10)*0.05</f>
        <v>1185.65</v>
      </c>
      <c r="E11" s="9">
        <f aca="true" t="shared" si="1" ref="E11:M11">(E7+E8+E9+E10)*0.05</f>
        <v>1113.8</v>
      </c>
      <c r="F11" s="9">
        <f t="shared" si="1"/>
        <v>1141.7</v>
      </c>
      <c r="G11" s="9">
        <f t="shared" si="1"/>
        <v>1127.3500000000001</v>
      </c>
      <c r="H11" s="9">
        <f t="shared" si="1"/>
        <v>1175.95</v>
      </c>
      <c r="I11" s="9">
        <f t="shared" si="1"/>
        <v>1166.4</v>
      </c>
      <c r="J11" s="9">
        <f t="shared" si="1"/>
        <v>1031.65</v>
      </c>
      <c r="K11" s="9">
        <f t="shared" si="1"/>
        <v>1031.9</v>
      </c>
      <c r="L11" s="9">
        <f t="shared" si="1"/>
        <v>962.75</v>
      </c>
      <c r="M11" s="9">
        <f t="shared" si="1"/>
        <v>1065.55</v>
      </c>
      <c r="N11" s="42">
        <f aca="true" t="shared" si="2" ref="N11:N52">SUM(B11:M11)</f>
        <v>14278.8</v>
      </c>
    </row>
    <row r="12" spans="1:14" ht="21" customHeight="1" thickBot="1">
      <c r="A12" s="50" t="s">
        <v>3</v>
      </c>
      <c r="B12" s="51">
        <f aca="true" t="shared" si="3" ref="B12:L12">SUM(B7:B11)</f>
        <v>36525.3</v>
      </c>
      <c r="C12" s="51">
        <f t="shared" si="3"/>
        <v>32272.8</v>
      </c>
      <c r="D12" s="51">
        <f t="shared" si="3"/>
        <v>24898.65</v>
      </c>
      <c r="E12" s="51">
        <f t="shared" si="3"/>
        <v>23389.8</v>
      </c>
      <c r="F12" s="51">
        <f t="shared" si="3"/>
        <v>23975.7</v>
      </c>
      <c r="G12" s="51">
        <f t="shared" si="3"/>
        <v>23674.35</v>
      </c>
      <c r="H12" s="51">
        <f t="shared" si="3"/>
        <v>24694.95</v>
      </c>
      <c r="I12" s="51">
        <f t="shared" si="3"/>
        <v>24494.4</v>
      </c>
      <c r="J12" s="51">
        <f t="shared" si="3"/>
        <v>21664.65</v>
      </c>
      <c r="K12" s="51">
        <f t="shared" si="3"/>
        <v>21669.9</v>
      </c>
      <c r="L12" s="51">
        <f t="shared" si="3"/>
        <v>20217.75</v>
      </c>
      <c r="M12" s="51">
        <f>SUM(M7:M11)</f>
        <v>22376.55</v>
      </c>
      <c r="N12" s="52">
        <f>SUM(N7:N11)</f>
        <v>299854.8</v>
      </c>
    </row>
    <row r="13" spans="1:14" ht="16.5" customHeight="1">
      <c r="A13" s="26" t="s">
        <v>47</v>
      </c>
      <c r="B13" s="8">
        <v>24369</v>
      </c>
      <c r="C13" s="8">
        <v>22581</v>
      </c>
      <c r="D13" s="8">
        <v>18807</v>
      </c>
      <c r="E13" s="8">
        <v>17524</v>
      </c>
      <c r="F13" s="8">
        <v>16737</v>
      </c>
      <c r="G13" s="8">
        <v>16150</v>
      </c>
      <c r="H13" s="8">
        <v>16848</v>
      </c>
      <c r="I13" s="8">
        <v>16677</v>
      </c>
      <c r="J13" s="8">
        <v>14273</v>
      </c>
      <c r="K13" s="8">
        <v>14277</v>
      </c>
      <c r="L13" s="8">
        <v>13043</v>
      </c>
      <c r="M13" s="8">
        <v>14878</v>
      </c>
      <c r="N13" s="27">
        <f t="shared" si="2"/>
        <v>206164</v>
      </c>
    </row>
    <row r="14" spans="1:14" ht="16.5" customHeight="1">
      <c r="A14" s="26" t="s">
        <v>46</v>
      </c>
      <c r="B14" s="8">
        <v>4851</v>
      </c>
      <c r="C14" s="8">
        <v>4851</v>
      </c>
      <c r="D14" s="8">
        <v>2357</v>
      </c>
      <c r="E14" s="8">
        <v>2357</v>
      </c>
      <c r="F14" s="8">
        <v>2357</v>
      </c>
      <c r="G14" s="8">
        <v>2357</v>
      </c>
      <c r="H14" s="8">
        <v>2357</v>
      </c>
      <c r="I14" s="8">
        <v>2357</v>
      </c>
      <c r="J14" s="8">
        <v>2357</v>
      </c>
      <c r="K14" s="8">
        <v>2357</v>
      </c>
      <c r="L14" s="8">
        <v>2357</v>
      </c>
      <c r="M14" s="8">
        <v>2357</v>
      </c>
      <c r="N14" s="27">
        <f t="shared" si="2"/>
        <v>33272</v>
      </c>
    </row>
    <row r="15" spans="1:14" ht="16.5" customHeight="1">
      <c r="A15" s="24" t="s">
        <v>33</v>
      </c>
      <c r="B15" s="9">
        <v>128</v>
      </c>
      <c r="C15" s="9">
        <v>128</v>
      </c>
      <c r="D15" s="9">
        <v>64</v>
      </c>
      <c r="E15" s="9">
        <v>64</v>
      </c>
      <c r="F15" s="9">
        <v>64</v>
      </c>
      <c r="G15" s="9">
        <v>64</v>
      </c>
      <c r="H15" s="9">
        <v>64</v>
      </c>
      <c r="I15" s="9">
        <v>64</v>
      </c>
      <c r="J15" s="9">
        <v>64</v>
      </c>
      <c r="K15" s="9">
        <v>64</v>
      </c>
      <c r="L15" s="9">
        <v>64</v>
      </c>
      <c r="M15" s="9">
        <v>64</v>
      </c>
      <c r="N15" s="28">
        <f t="shared" si="2"/>
        <v>896</v>
      </c>
    </row>
    <row r="16" spans="1:14" ht="16.5" customHeight="1">
      <c r="A16" s="24" t="s">
        <v>34</v>
      </c>
      <c r="B16" s="9">
        <v>1097</v>
      </c>
      <c r="C16" s="9">
        <v>1059</v>
      </c>
      <c r="D16" s="9">
        <f>(+D13+D14)*0.05</f>
        <v>1058.2</v>
      </c>
      <c r="E16" s="9">
        <f aca="true" t="shared" si="4" ref="E16:M16">(+E13+E14)*0.05</f>
        <v>994.0500000000001</v>
      </c>
      <c r="F16" s="9">
        <f t="shared" si="4"/>
        <v>954.7</v>
      </c>
      <c r="G16" s="9">
        <f t="shared" si="4"/>
        <v>925.35</v>
      </c>
      <c r="H16" s="9">
        <f t="shared" si="4"/>
        <v>960.25</v>
      </c>
      <c r="I16" s="9">
        <f t="shared" si="4"/>
        <v>951.7</v>
      </c>
      <c r="J16" s="9">
        <f t="shared" si="4"/>
        <v>831.5</v>
      </c>
      <c r="K16" s="9">
        <f t="shared" si="4"/>
        <v>831.7</v>
      </c>
      <c r="L16" s="9">
        <f t="shared" si="4"/>
        <v>770</v>
      </c>
      <c r="M16" s="9">
        <f t="shared" si="4"/>
        <v>861.75</v>
      </c>
      <c r="N16" s="28">
        <f t="shared" si="2"/>
        <v>11295.2</v>
      </c>
    </row>
    <row r="17" spans="1:14" ht="16.5" customHeight="1">
      <c r="A17" s="24" t="s">
        <v>35</v>
      </c>
      <c r="B17" s="9">
        <v>2800</v>
      </c>
      <c r="C17" s="9">
        <v>1700</v>
      </c>
      <c r="D17" s="9">
        <v>1300</v>
      </c>
      <c r="E17" s="9">
        <v>1300</v>
      </c>
      <c r="F17" s="9">
        <v>1300</v>
      </c>
      <c r="G17" s="9">
        <v>1300</v>
      </c>
      <c r="H17" s="9">
        <v>1300</v>
      </c>
      <c r="I17" s="9">
        <v>1300</v>
      </c>
      <c r="J17" s="9">
        <v>1300</v>
      </c>
      <c r="K17" s="9">
        <v>1300</v>
      </c>
      <c r="L17" s="9">
        <v>1300</v>
      </c>
      <c r="M17" s="9">
        <v>1300</v>
      </c>
      <c r="N17" s="28">
        <f t="shared" si="2"/>
        <v>17500</v>
      </c>
    </row>
    <row r="18" spans="1:14" ht="16.5" customHeight="1">
      <c r="A18" s="24" t="s">
        <v>15</v>
      </c>
      <c r="B18" s="9">
        <v>115</v>
      </c>
      <c r="C18" s="9">
        <v>90</v>
      </c>
      <c r="D18" s="9">
        <v>70</v>
      </c>
      <c r="E18" s="9">
        <v>70</v>
      </c>
      <c r="F18" s="9">
        <v>70</v>
      </c>
      <c r="G18" s="9">
        <v>70</v>
      </c>
      <c r="H18" s="9">
        <v>70</v>
      </c>
      <c r="I18" s="9">
        <v>70</v>
      </c>
      <c r="J18" s="9">
        <v>70</v>
      </c>
      <c r="K18" s="9">
        <v>70</v>
      </c>
      <c r="L18" s="9">
        <v>70</v>
      </c>
      <c r="M18" s="9">
        <v>70</v>
      </c>
      <c r="N18" s="28">
        <f t="shared" si="2"/>
        <v>905</v>
      </c>
    </row>
    <row r="19" spans="1:14" ht="16.5" customHeight="1">
      <c r="A19" s="24" t="s">
        <v>25</v>
      </c>
      <c r="B19" s="9">
        <v>65</v>
      </c>
      <c r="C19" s="9">
        <v>40</v>
      </c>
      <c r="D19" s="9">
        <v>40</v>
      </c>
      <c r="E19" s="9">
        <v>40</v>
      </c>
      <c r="F19" s="9">
        <v>40</v>
      </c>
      <c r="G19" s="9">
        <v>40</v>
      </c>
      <c r="H19" s="9">
        <v>40</v>
      </c>
      <c r="I19" s="9">
        <v>40</v>
      </c>
      <c r="J19" s="9">
        <v>40</v>
      </c>
      <c r="K19" s="9">
        <v>40</v>
      </c>
      <c r="L19" s="9">
        <v>40</v>
      </c>
      <c r="M19" s="9">
        <v>40</v>
      </c>
      <c r="N19" s="28">
        <f t="shared" si="2"/>
        <v>505</v>
      </c>
    </row>
    <row r="20" spans="1:14" ht="16.5" customHeight="1">
      <c r="A20" s="24" t="s">
        <v>26</v>
      </c>
      <c r="B20" s="9">
        <v>36</v>
      </c>
      <c r="C20" s="9">
        <v>6</v>
      </c>
      <c r="D20" s="9">
        <v>6</v>
      </c>
      <c r="E20" s="9">
        <v>6</v>
      </c>
      <c r="F20" s="9">
        <v>6</v>
      </c>
      <c r="G20" s="9">
        <v>6</v>
      </c>
      <c r="H20" s="9">
        <v>6</v>
      </c>
      <c r="I20" s="9">
        <v>6</v>
      </c>
      <c r="J20" s="9">
        <v>6</v>
      </c>
      <c r="K20" s="9">
        <v>6</v>
      </c>
      <c r="L20" s="9">
        <v>6</v>
      </c>
      <c r="M20" s="9">
        <v>6</v>
      </c>
      <c r="N20" s="28">
        <f t="shared" si="2"/>
        <v>102</v>
      </c>
    </row>
    <row r="21" spans="1:14" ht="16.5" customHeight="1">
      <c r="A21" s="24" t="s">
        <v>16</v>
      </c>
      <c r="B21" s="9">
        <v>85</v>
      </c>
      <c r="C21" s="9">
        <v>50</v>
      </c>
      <c r="D21" s="9">
        <v>50</v>
      </c>
      <c r="E21" s="9">
        <v>50</v>
      </c>
      <c r="F21" s="9">
        <v>50</v>
      </c>
      <c r="G21" s="9">
        <v>50</v>
      </c>
      <c r="H21" s="9">
        <v>50</v>
      </c>
      <c r="I21" s="9">
        <v>50</v>
      </c>
      <c r="J21" s="9">
        <v>50</v>
      </c>
      <c r="K21" s="9">
        <v>50</v>
      </c>
      <c r="L21" s="9">
        <v>50</v>
      </c>
      <c r="M21" s="9">
        <v>50</v>
      </c>
      <c r="N21" s="28">
        <f t="shared" si="2"/>
        <v>635</v>
      </c>
    </row>
    <row r="22" spans="1:14" ht="16.5" customHeight="1">
      <c r="A22" s="24" t="s">
        <v>36</v>
      </c>
      <c r="B22" s="9">
        <v>5</v>
      </c>
      <c r="C22" s="9">
        <v>60</v>
      </c>
      <c r="D22" s="9">
        <v>10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28">
        <f t="shared" si="2"/>
        <v>120</v>
      </c>
    </row>
    <row r="23" spans="1:14" ht="16.5" customHeight="1">
      <c r="A23" s="24" t="s">
        <v>37</v>
      </c>
      <c r="B23" s="9">
        <v>10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28">
        <f t="shared" si="2"/>
        <v>65</v>
      </c>
    </row>
    <row r="24" spans="1:14" ht="16.5" customHeight="1">
      <c r="A24" s="24" t="s">
        <v>21</v>
      </c>
      <c r="B24" s="9">
        <v>23</v>
      </c>
      <c r="C24" s="9">
        <v>3</v>
      </c>
      <c r="D24" s="9">
        <v>3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9">
        <v>3</v>
      </c>
      <c r="M24" s="9">
        <v>3</v>
      </c>
      <c r="N24" s="28">
        <f t="shared" si="2"/>
        <v>56</v>
      </c>
    </row>
    <row r="25" spans="1:14" ht="16.5" customHeight="1">
      <c r="A25" s="24" t="s">
        <v>23</v>
      </c>
      <c r="B25" s="9">
        <v>81</v>
      </c>
      <c r="C25" s="9">
        <v>50</v>
      </c>
      <c r="D25" s="9">
        <v>50</v>
      </c>
      <c r="E25" s="9">
        <v>50</v>
      </c>
      <c r="F25" s="9">
        <v>50</v>
      </c>
      <c r="G25" s="9">
        <v>50</v>
      </c>
      <c r="H25" s="9">
        <v>50</v>
      </c>
      <c r="I25" s="9">
        <v>50</v>
      </c>
      <c r="J25" s="9">
        <v>50</v>
      </c>
      <c r="K25" s="9">
        <v>50</v>
      </c>
      <c r="L25" s="9">
        <v>50</v>
      </c>
      <c r="M25" s="9">
        <v>50</v>
      </c>
      <c r="N25" s="28">
        <f t="shared" si="2"/>
        <v>631</v>
      </c>
    </row>
    <row r="26" spans="1:14" ht="16.5" customHeight="1">
      <c r="A26" s="24" t="s">
        <v>19</v>
      </c>
      <c r="B26" s="9">
        <v>30</v>
      </c>
      <c r="C26" s="9">
        <v>25</v>
      </c>
      <c r="D26" s="9">
        <v>25</v>
      </c>
      <c r="E26" s="9">
        <v>25</v>
      </c>
      <c r="F26" s="9">
        <v>25</v>
      </c>
      <c r="G26" s="9">
        <v>25</v>
      </c>
      <c r="H26" s="9">
        <v>25</v>
      </c>
      <c r="I26" s="9">
        <v>25</v>
      </c>
      <c r="J26" s="9">
        <v>25</v>
      </c>
      <c r="K26" s="9">
        <v>25</v>
      </c>
      <c r="L26" s="9">
        <v>25</v>
      </c>
      <c r="M26" s="9">
        <v>25</v>
      </c>
      <c r="N26" s="28">
        <f t="shared" si="2"/>
        <v>305</v>
      </c>
    </row>
    <row r="27" spans="1:14" ht="16.5" customHeight="1">
      <c r="A27" s="24" t="s">
        <v>38</v>
      </c>
      <c r="B27" s="9">
        <v>3</v>
      </c>
      <c r="C27" s="9">
        <v>3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3</v>
      </c>
      <c r="K27" s="9">
        <v>3</v>
      </c>
      <c r="L27" s="9">
        <v>3</v>
      </c>
      <c r="M27" s="9">
        <v>3</v>
      </c>
      <c r="N27" s="28">
        <f t="shared" si="2"/>
        <v>36</v>
      </c>
    </row>
    <row r="28" spans="1:14" ht="16.5" customHeight="1">
      <c r="A28" s="24" t="s">
        <v>18</v>
      </c>
      <c r="B28" s="9">
        <v>30</v>
      </c>
      <c r="C28" s="9">
        <v>30</v>
      </c>
      <c r="D28" s="9">
        <v>30</v>
      </c>
      <c r="E28" s="9">
        <v>30</v>
      </c>
      <c r="F28" s="9">
        <v>30</v>
      </c>
      <c r="G28" s="9">
        <v>30</v>
      </c>
      <c r="H28" s="9">
        <v>30</v>
      </c>
      <c r="I28" s="9">
        <v>30</v>
      </c>
      <c r="J28" s="9">
        <v>30</v>
      </c>
      <c r="K28" s="9">
        <v>30</v>
      </c>
      <c r="L28" s="9">
        <v>30</v>
      </c>
      <c r="M28" s="9">
        <v>30</v>
      </c>
      <c r="N28" s="28">
        <f t="shared" si="2"/>
        <v>360</v>
      </c>
    </row>
    <row r="29" spans="1:14" ht="16.5" customHeight="1">
      <c r="A29" s="24" t="s">
        <v>20</v>
      </c>
      <c r="B29" s="9">
        <v>191</v>
      </c>
      <c r="C29" s="9">
        <v>181</v>
      </c>
      <c r="D29" s="9">
        <v>101</v>
      </c>
      <c r="E29" s="9">
        <v>181</v>
      </c>
      <c r="F29" s="9">
        <v>101</v>
      </c>
      <c r="G29" s="9">
        <v>181</v>
      </c>
      <c r="H29" s="9">
        <v>101</v>
      </c>
      <c r="I29" s="9">
        <v>181</v>
      </c>
      <c r="J29" s="9">
        <v>101</v>
      </c>
      <c r="K29" s="9">
        <v>181</v>
      </c>
      <c r="L29" s="9">
        <v>101</v>
      </c>
      <c r="M29" s="9">
        <v>181</v>
      </c>
      <c r="N29" s="28">
        <f t="shared" si="2"/>
        <v>1782</v>
      </c>
    </row>
    <row r="30" spans="1:14" ht="16.5" customHeight="1">
      <c r="A30" s="24" t="s">
        <v>39</v>
      </c>
      <c r="B30" s="9">
        <v>15</v>
      </c>
      <c r="C30" s="9">
        <v>9</v>
      </c>
      <c r="D30" s="9">
        <v>9</v>
      </c>
      <c r="E30" s="9">
        <v>9</v>
      </c>
      <c r="F30" s="9">
        <v>9</v>
      </c>
      <c r="G30" s="9">
        <v>9</v>
      </c>
      <c r="H30" s="9">
        <v>9</v>
      </c>
      <c r="I30" s="9">
        <v>9</v>
      </c>
      <c r="J30" s="9">
        <v>9</v>
      </c>
      <c r="K30" s="9">
        <v>9</v>
      </c>
      <c r="L30" s="9">
        <v>9</v>
      </c>
      <c r="M30" s="9">
        <v>9</v>
      </c>
      <c r="N30" s="28">
        <f t="shared" si="2"/>
        <v>114</v>
      </c>
    </row>
    <row r="31" spans="1:14" ht="16.5" customHeight="1">
      <c r="A31" s="24" t="s">
        <v>28</v>
      </c>
      <c r="B31" s="9">
        <v>0</v>
      </c>
      <c r="C31" s="9">
        <v>38</v>
      </c>
      <c r="D31" s="9">
        <v>0</v>
      </c>
      <c r="E31" s="9">
        <v>0</v>
      </c>
      <c r="F31" s="9">
        <v>0</v>
      </c>
      <c r="G31" s="9">
        <v>55</v>
      </c>
      <c r="H31" s="9">
        <v>0</v>
      </c>
      <c r="I31" s="9">
        <v>6</v>
      </c>
      <c r="J31" s="9">
        <v>20</v>
      </c>
      <c r="K31" s="9">
        <v>0</v>
      </c>
      <c r="L31" s="9">
        <v>0</v>
      </c>
      <c r="M31" s="9">
        <v>0</v>
      </c>
      <c r="N31" s="28">
        <f t="shared" si="2"/>
        <v>119</v>
      </c>
    </row>
    <row r="32" spans="1:14" ht="16.5" customHeight="1">
      <c r="A32" s="24" t="s">
        <v>27</v>
      </c>
      <c r="B32" s="9">
        <v>47</v>
      </c>
      <c r="C32" s="9">
        <v>42</v>
      </c>
      <c r="D32" s="9">
        <v>42</v>
      </c>
      <c r="E32" s="9">
        <v>42</v>
      </c>
      <c r="F32" s="9">
        <v>42</v>
      </c>
      <c r="G32" s="9">
        <v>42</v>
      </c>
      <c r="H32" s="9">
        <v>42</v>
      </c>
      <c r="I32" s="9">
        <v>42</v>
      </c>
      <c r="J32" s="9">
        <v>42</v>
      </c>
      <c r="K32" s="9">
        <v>42</v>
      </c>
      <c r="L32" s="9">
        <v>42</v>
      </c>
      <c r="M32" s="9">
        <v>42</v>
      </c>
      <c r="N32" s="28">
        <f t="shared" si="2"/>
        <v>509</v>
      </c>
    </row>
    <row r="33" spans="1:14" ht="16.5" customHeight="1">
      <c r="A33" s="24" t="s">
        <v>40</v>
      </c>
      <c r="B33" s="9">
        <v>100</v>
      </c>
      <c r="C33" s="9">
        <v>100</v>
      </c>
      <c r="D33" s="9">
        <v>100</v>
      </c>
      <c r="E33" s="9">
        <v>100</v>
      </c>
      <c r="F33" s="9">
        <v>300</v>
      </c>
      <c r="G33" s="9">
        <v>100</v>
      </c>
      <c r="H33" s="9">
        <v>100</v>
      </c>
      <c r="I33" s="9">
        <v>100</v>
      </c>
      <c r="J33" s="9">
        <v>100</v>
      </c>
      <c r="K33" s="9">
        <v>100</v>
      </c>
      <c r="L33" s="9">
        <v>100</v>
      </c>
      <c r="M33" s="9">
        <v>100</v>
      </c>
      <c r="N33" s="28">
        <f t="shared" si="2"/>
        <v>1400</v>
      </c>
    </row>
    <row r="34" spans="1:14" ht="16.5" customHeight="1">
      <c r="A34" s="24" t="s">
        <v>41</v>
      </c>
      <c r="B34" s="9">
        <v>49</v>
      </c>
      <c r="C34" s="9">
        <v>49</v>
      </c>
      <c r="D34" s="9">
        <v>49</v>
      </c>
      <c r="E34" s="9">
        <v>49</v>
      </c>
      <c r="F34" s="9">
        <v>49</v>
      </c>
      <c r="G34" s="9">
        <v>49</v>
      </c>
      <c r="H34" s="9">
        <v>49</v>
      </c>
      <c r="I34" s="9">
        <v>49</v>
      </c>
      <c r="J34" s="9">
        <v>49</v>
      </c>
      <c r="K34" s="9">
        <v>49</v>
      </c>
      <c r="L34" s="9">
        <v>49</v>
      </c>
      <c r="M34" s="9">
        <v>49</v>
      </c>
      <c r="N34" s="28">
        <f t="shared" si="2"/>
        <v>588</v>
      </c>
    </row>
    <row r="35" spans="1:14" ht="16.5" customHeight="1">
      <c r="A35" s="24" t="s">
        <v>42</v>
      </c>
      <c r="B35" s="9">
        <v>25</v>
      </c>
      <c r="C35" s="9">
        <v>13</v>
      </c>
      <c r="D35" s="9">
        <v>13</v>
      </c>
      <c r="E35" s="9">
        <v>13</v>
      </c>
      <c r="F35" s="9">
        <v>13</v>
      </c>
      <c r="G35" s="9">
        <v>13</v>
      </c>
      <c r="H35" s="9">
        <v>13</v>
      </c>
      <c r="I35" s="9">
        <v>13</v>
      </c>
      <c r="J35" s="9">
        <v>13</v>
      </c>
      <c r="K35" s="9">
        <v>13</v>
      </c>
      <c r="L35" s="9">
        <v>13</v>
      </c>
      <c r="M35" s="9">
        <v>13</v>
      </c>
      <c r="N35" s="28">
        <f t="shared" si="2"/>
        <v>168</v>
      </c>
    </row>
    <row r="36" spans="1:14" ht="16.5" customHeight="1">
      <c r="A36" s="24" t="s">
        <v>24</v>
      </c>
      <c r="B36" s="9">
        <v>1028</v>
      </c>
      <c r="C36" s="9">
        <v>619</v>
      </c>
      <c r="D36" s="5">
        <v>619</v>
      </c>
      <c r="E36" s="5">
        <v>619</v>
      </c>
      <c r="F36" s="5">
        <v>619</v>
      </c>
      <c r="G36" s="5">
        <v>619</v>
      </c>
      <c r="H36" s="5">
        <v>619</v>
      </c>
      <c r="I36" s="5">
        <v>619</v>
      </c>
      <c r="J36" s="5">
        <v>619</v>
      </c>
      <c r="K36" s="5">
        <v>619</v>
      </c>
      <c r="L36" s="5">
        <v>619</v>
      </c>
      <c r="M36" s="5">
        <v>619</v>
      </c>
      <c r="N36" s="29">
        <f t="shared" si="2"/>
        <v>7837</v>
      </c>
    </row>
    <row r="37" spans="1:14" ht="16.5" customHeight="1">
      <c r="A37" s="24" t="s">
        <v>17</v>
      </c>
      <c r="B37" s="9">
        <v>248</v>
      </c>
      <c r="C37" s="9">
        <v>135</v>
      </c>
      <c r="D37" s="9">
        <v>135</v>
      </c>
      <c r="E37" s="9">
        <v>135</v>
      </c>
      <c r="F37" s="9">
        <v>135</v>
      </c>
      <c r="G37" s="9">
        <v>135</v>
      </c>
      <c r="H37" s="9">
        <v>135</v>
      </c>
      <c r="I37" s="9">
        <v>135</v>
      </c>
      <c r="J37" s="9">
        <v>135</v>
      </c>
      <c r="K37" s="9">
        <v>135</v>
      </c>
      <c r="L37" s="9">
        <v>135</v>
      </c>
      <c r="M37" s="9">
        <v>135</v>
      </c>
      <c r="N37" s="29">
        <f t="shared" si="2"/>
        <v>1733</v>
      </c>
    </row>
    <row r="38" spans="1:14" ht="16.5" customHeight="1">
      <c r="A38" s="24" t="s">
        <v>22</v>
      </c>
      <c r="B38" s="9">
        <v>10</v>
      </c>
      <c r="C38" s="9">
        <v>10</v>
      </c>
      <c r="D38" s="5">
        <v>10</v>
      </c>
      <c r="E38" s="5">
        <v>10</v>
      </c>
      <c r="F38" s="5">
        <v>10</v>
      </c>
      <c r="G38" s="5">
        <v>10</v>
      </c>
      <c r="H38" s="5">
        <v>10</v>
      </c>
      <c r="I38" s="5">
        <v>10</v>
      </c>
      <c r="J38" s="5">
        <v>10</v>
      </c>
      <c r="K38" s="5">
        <v>10</v>
      </c>
      <c r="L38" s="5">
        <v>10</v>
      </c>
      <c r="M38" s="5">
        <v>10</v>
      </c>
      <c r="N38" s="29">
        <f t="shared" si="2"/>
        <v>120</v>
      </c>
    </row>
    <row r="39" spans="1:14" ht="16.5" customHeight="1">
      <c r="A39" s="24" t="s">
        <v>43</v>
      </c>
      <c r="B39" s="9">
        <v>34</v>
      </c>
      <c r="C39" s="9">
        <v>20</v>
      </c>
      <c r="D39" s="5">
        <v>9</v>
      </c>
      <c r="E39" s="5">
        <v>9</v>
      </c>
      <c r="F39" s="5">
        <v>9</v>
      </c>
      <c r="G39" s="5">
        <v>9</v>
      </c>
      <c r="H39" s="5">
        <v>9</v>
      </c>
      <c r="I39" s="5">
        <v>9</v>
      </c>
      <c r="J39" s="5">
        <v>9</v>
      </c>
      <c r="K39" s="5">
        <v>9</v>
      </c>
      <c r="L39" s="5">
        <v>9</v>
      </c>
      <c r="M39" s="5">
        <v>9</v>
      </c>
      <c r="N39" s="29">
        <f t="shared" si="2"/>
        <v>144</v>
      </c>
    </row>
    <row r="40" spans="1:14" ht="16.5" customHeight="1" thickBot="1">
      <c r="A40" s="30" t="s">
        <v>14</v>
      </c>
      <c r="B40" s="10">
        <v>355</v>
      </c>
      <c r="C40" s="10">
        <v>340</v>
      </c>
      <c r="D40" s="10">
        <v>437</v>
      </c>
      <c r="E40" s="10">
        <v>484</v>
      </c>
      <c r="F40" s="10">
        <v>468</v>
      </c>
      <c r="G40" s="10">
        <v>484</v>
      </c>
      <c r="H40" s="10">
        <v>468</v>
      </c>
      <c r="I40" s="10">
        <v>484</v>
      </c>
      <c r="J40" s="10">
        <v>484</v>
      </c>
      <c r="K40" s="10">
        <v>468</v>
      </c>
      <c r="L40" s="10">
        <v>484</v>
      </c>
      <c r="M40" s="10">
        <v>468</v>
      </c>
      <c r="N40" s="31">
        <f t="shared" si="2"/>
        <v>5424</v>
      </c>
    </row>
    <row r="41" spans="1:14" ht="21" customHeight="1" thickBot="1">
      <c r="A41" s="50" t="s">
        <v>2</v>
      </c>
      <c r="B41" s="51">
        <f aca="true" t="shared" si="5" ref="B41:M41">SUM(B13:B40)</f>
        <v>35830</v>
      </c>
      <c r="C41" s="51">
        <f t="shared" si="5"/>
        <v>32237</v>
      </c>
      <c r="D41" s="51">
        <f t="shared" si="5"/>
        <v>25402.2</v>
      </c>
      <c r="E41" s="51">
        <f t="shared" si="5"/>
        <v>24177.05</v>
      </c>
      <c r="F41" s="51">
        <f t="shared" si="5"/>
        <v>23454.7</v>
      </c>
      <c r="G41" s="51">
        <f t="shared" si="5"/>
        <v>22789.35</v>
      </c>
      <c r="H41" s="51">
        <f t="shared" si="5"/>
        <v>23371.25</v>
      </c>
      <c r="I41" s="51">
        <f t="shared" si="5"/>
        <v>23293.7</v>
      </c>
      <c r="J41" s="51">
        <f t="shared" si="5"/>
        <v>20703.5</v>
      </c>
      <c r="K41" s="51">
        <f t="shared" si="5"/>
        <v>20751.7</v>
      </c>
      <c r="L41" s="51">
        <f t="shared" si="5"/>
        <v>19392</v>
      </c>
      <c r="M41" s="51">
        <f t="shared" si="5"/>
        <v>21382.75</v>
      </c>
      <c r="N41" s="52">
        <f t="shared" si="2"/>
        <v>292785.20000000007</v>
      </c>
    </row>
    <row r="42" spans="1:14" ht="21" customHeight="1" thickBot="1">
      <c r="A42" s="19" t="s">
        <v>4</v>
      </c>
      <c r="B42" s="14">
        <f aca="true" t="shared" si="6" ref="B42:M42">+B12-B41</f>
        <v>695.3000000000029</v>
      </c>
      <c r="C42" s="14">
        <f t="shared" si="6"/>
        <v>35.79999999999927</v>
      </c>
      <c r="D42" s="14">
        <f t="shared" si="6"/>
        <v>-503.5499999999993</v>
      </c>
      <c r="E42" s="14">
        <f t="shared" si="6"/>
        <v>-787.25</v>
      </c>
      <c r="F42" s="14">
        <f t="shared" si="6"/>
        <v>521</v>
      </c>
      <c r="G42" s="14">
        <f t="shared" si="6"/>
        <v>885</v>
      </c>
      <c r="H42" s="14">
        <f t="shared" si="6"/>
        <v>1323.7000000000007</v>
      </c>
      <c r="I42" s="14">
        <f t="shared" si="6"/>
        <v>1200.7000000000007</v>
      </c>
      <c r="J42" s="14">
        <f t="shared" si="6"/>
        <v>961.1500000000015</v>
      </c>
      <c r="K42" s="14">
        <f t="shared" si="6"/>
        <v>918.2000000000007</v>
      </c>
      <c r="L42" s="14">
        <f t="shared" si="6"/>
        <v>825.75</v>
      </c>
      <c r="M42" s="14">
        <f t="shared" si="6"/>
        <v>993.7999999999993</v>
      </c>
      <c r="N42" s="20">
        <f t="shared" si="2"/>
        <v>7069.600000000006</v>
      </c>
    </row>
    <row r="43" spans="1:14" ht="16.5" customHeight="1">
      <c r="A43" s="24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29">
        <f>SUM(B43:M43)</f>
        <v>0</v>
      </c>
    </row>
    <row r="44" spans="1:14" ht="16.5" customHeight="1" thickBot="1">
      <c r="A44" s="24" t="s">
        <v>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29">
        <f t="shared" si="2"/>
        <v>0</v>
      </c>
    </row>
    <row r="45" spans="1:14" ht="21" customHeight="1">
      <c r="A45" s="53" t="s">
        <v>5</v>
      </c>
      <c r="B45" s="54">
        <f aca="true" t="shared" si="7" ref="B45:M45">SUM(B43:B44)</f>
        <v>0</v>
      </c>
      <c r="C45" s="54">
        <f t="shared" si="7"/>
        <v>0</v>
      </c>
      <c r="D45" s="54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5">
        <f t="shared" si="2"/>
        <v>0</v>
      </c>
    </row>
    <row r="46" spans="1:14" ht="16.5" customHeight="1">
      <c r="A46" s="24" t="s">
        <v>48</v>
      </c>
      <c r="B46" s="39">
        <v>1752</v>
      </c>
      <c r="C46" s="39">
        <v>1752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4">
        <f>SUM(B46:M46)</f>
        <v>3504</v>
      </c>
    </row>
    <row r="47" spans="1:14" ht="16.5" customHeight="1">
      <c r="A47" s="24" t="s">
        <v>49</v>
      </c>
      <c r="B47" s="39">
        <v>369</v>
      </c>
      <c r="C47" s="39">
        <v>369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4">
        <f>SUM(B47:M47)</f>
        <v>738</v>
      </c>
    </row>
    <row r="48" spans="1:14" ht="16.5" customHeight="1">
      <c r="A48" s="24" t="s">
        <v>50</v>
      </c>
      <c r="B48" s="5">
        <v>180</v>
      </c>
      <c r="C48" s="5">
        <v>180</v>
      </c>
      <c r="D48" s="5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29">
        <f>SUM(B48:M48)</f>
        <v>360</v>
      </c>
    </row>
    <row r="49" spans="1:14" ht="16.5" customHeight="1" thickBot="1">
      <c r="A49" s="24" t="s">
        <v>1</v>
      </c>
      <c r="B49" s="6">
        <v>0</v>
      </c>
      <c r="C49" s="6">
        <v>0</v>
      </c>
      <c r="D49" s="6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1">
        <f>SUM(B49:M49)</f>
        <v>0</v>
      </c>
    </row>
    <row r="50" spans="1:14" ht="21" customHeight="1" thickBot="1">
      <c r="A50" s="50" t="s">
        <v>6</v>
      </c>
      <c r="B50" s="51">
        <f>SUM(B46:B49)</f>
        <v>2301</v>
      </c>
      <c r="C50" s="51">
        <f aca="true" t="shared" si="8" ref="C50:M50">SUM(C46:C49)</f>
        <v>2301</v>
      </c>
      <c r="D50" s="51">
        <f t="shared" si="8"/>
        <v>0</v>
      </c>
      <c r="E50" s="51">
        <f t="shared" si="8"/>
        <v>0</v>
      </c>
      <c r="F50" s="51">
        <f t="shared" si="8"/>
        <v>0</v>
      </c>
      <c r="G50" s="51">
        <f t="shared" si="8"/>
        <v>0</v>
      </c>
      <c r="H50" s="51">
        <f t="shared" si="8"/>
        <v>0</v>
      </c>
      <c r="I50" s="51">
        <f t="shared" si="8"/>
        <v>0</v>
      </c>
      <c r="J50" s="51">
        <f t="shared" si="8"/>
        <v>0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2">
        <f>SUM(N46:N49)</f>
        <v>4602</v>
      </c>
    </row>
    <row r="51" spans="1:14" ht="21" customHeight="1" thickBot="1">
      <c r="A51" s="47" t="s">
        <v>7</v>
      </c>
      <c r="B51" s="48">
        <f aca="true" t="shared" si="9" ref="B51:M51">+B45-B50</f>
        <v>-2301</v>
      </c>
      <c r="C51" s="14">
        <f t="shared" si="9"/>
        <v>-2301</v>
      </c>
      <c r="D51" s="48">
        <f t="shared" si="9"/>
        <v>0</v>
      </c>
      <c r="E51" s="48">
        <f t="shared" si="9"/>
        <v>0</v>
      </c>
      <c r="F51" s="48">
        <f t="shared" si="9"/>
        <v>0</v>
      </c>
      <c r="G51" s="48">
        <f t="shared" si="9"/>
        <v>0</v>
      </c>
      <c r="H51" s="14">
        <f t="shared" si="9"/>
        <v>0</v>
      </c>
      <c r="I51" s="48">
        <f t="shared" si="9"/>
        <v>0</v>
      </c>
      <c r="J51" s="48">
        <f t="shared" si="9"/>
        <v>0</v>
      </c>
      <c r="K51" s="48">
        <f t="shared" si="9"/>
        <v>0</v>
      </c>
      <c r="L51" s="48">
        <f t="shared" si="9"/>
        <v>0</v>
      </c>
      <c r="M51" s="48">
        <f t="shared" si="9"/>
        <v>0</v>
      </c>
      <c r="N51" s="49">
        <f t="shared" si="2"/>
        <v>-4602</v>
      </c>
    </row>
    <row r="52" spans="1:14" ht="21" customHeight="1" thickBot="1">
      <c r="A52" s="33" t="s">
        <v>8</v>
      </c>
      <c r="B52" s="16">
        <f aca="true" t="shared" si="10" ref="B52:M52">+B42+B51</f>
        <v>-1605.699999999997</v>
      </c>
      <c r="C52" s="17">
        <f t="shared" si="10"/>
        <v>-2265.2000000000007</v>
      </c>
      <c r="D52" s="16">
        <f t="shared" si="10"/>
        <v>-503.5499999999993</v>
      </c>
      <c r="E52" s="17">
        <f t="shared" si="10"/>
        <v>-787.25</v>
      </c>
      <c r="F52" s="16">
        <f t="shared" si="10"/>
        <v>521</v>
      </c>
      <c r="G52" s="16">
        <f t="shared" si="10"/>
        <v>885</v>
      </c>
      <c r="H52" s="18">
        <f t="shared" si="10"/>
        <v>1323.7000000000007</v>
      </c>
      <c r="I52" s="16">
        <f t="shared" si="10"/>
        <v>1200.7000000000007</v>
      </c>
      <c r="J52" s="16">
        <f t="shared" si="10"/>
        <v>961.1500000000015</v>
      </c>
      <c r="K52" s="16">
        <f t="shared" si="10"/>
        <v>918.2000000000007</v>
      </c>
      <c r="L52" s="16">
        <f t="shared" si="10"/>
        <v>825.75</v>
      </c>
      <c r="M52" s="17">
        <f t="shared" si="10"/>
        <v>993.7999999999993</v>
      </c>
      <c r="N52" s="34">
        <f t="shared" si="2"/>
        <v>2467.600000000006</v>
      </c>
    </row>
    <row r="53" spans="1:14" ht="21" customHeight="1" thickBot="1">
      <c r="A53" s="32" t="s">
        <v>9</v>
      </c>
      <c r="B53" s="35">
        <f aca="true" t="shared" si="11" ref="B53:M53">B6+B52</f>
        <v>4691.300000000003</v>
      </c>
      <c r="C53" s="36">
        <f t="shared" si="11"/>
        <v>2426.100000000002</v>
      </c>
      <c r="D53" s="35">
        <f t="shared" si="11"/>
        <v>1922.550000000003</v>
      </c>
      <c r="E53" s="36">
        <f t="shared" si="11"/>
        <v>1135.300000000003</v>
      </c>
      <c r="F53" s="35">
        <f t="shared" si="11"/>
        <v>1656.300000000003</v>
      </c>
      <c r="G53" s="35">
        <f t="shared" si="11"/>
        <v>2541.300000000003</v>
      </c>
      <c r="H53" s="35">
        <f t="shared" si="11"/>
        <v>3865.0000000000036</v>
      </c>
      <c r="I53" s="35">
        <f t="shared" si="11"/>
        <v>5065.700000000004</v>
      </c>
      <c r="J53" s="35">
        <f t="shared" si="11"/>
        <v>6026.850000000006</v>
      </c>
      <c r="K53" s="35">
        <f t="shared" si="11"/>
        <v>6945.050000000007</v>
      </c>
      <c r="L53" s="35">
        <f t="shared" si="11"/>
        <v>7770.800000000007</v>
      </c>
      <c r="M53" s="36">
        <f t="shared" si="11"/>
        <v>8764.600000000006</v>
      </c>
      <c r="N53" s="37" t="s">
        <v>11</v>
      </c>
    </row>
  </sheetData>
  <sheetProtection/>
  <mergeCells count="4">
    <mergeCell ref="B1:N1"/>
    <mergeCell ref="L3:N3"/>
    <mergeCell ref="A4:A5"/>
    <mergeCell ref="N4:N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J38" sqref="J38"/>
    </sheetView>
  </sheetViews>
  <sheetFormatPr defaultColWidth="9.00390625" defaultRowHeight="13.5"/>
  <cols>
    <col min="1" max="1" width="20.625" style="7" customWidth="1"/>
    <col min="2" max="14" width="14.75390625" style="2" customWidth="1"/>
    <col min="15" max="21" width="9.00390625" style="2" customWidth="1"/>
    <col min="22" max="22" width="15.50390625" style="2" customWidth="1"/>
    <col min="23" max="23" width="9.00390625" style="7" customWidth="1"/>
    <col min="24" max="16384" width="9.00390625" style="2" customWidth="1"/>
  </cols>
  <sheetData>
    <row r="1" spans="1:14" ht="21.75" customHeight="1">
      <c r="A1" s="12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6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57" t="s">
        <v>44</v>
      </c>
      <c r="M3" s="57"/>
      <c r="N3" s="57"/>
    </row>
    <row r="4" spans="1:23" s="3" customFormat="1" ht="13.5" customHeight="1">
      <c r="A4" s="58" t="s">
        <v>10</v>
      </c>
      <c r="B4" s="22" t="s">
        <v>52</v>
      </c>
      <c r="C4" s="22"/>
      <c r="D4" s="22"/>
      <c r="E4" s="22"/>
      <c r="F4" s="22"/>
      <c r="G4" s="22"/>
      <c r="H4" s="22"/>
      <c r="I4" s="22"/>
      <c r="J4" s="23"/>
      <c r="K4" s="22"/>
      <c r="L4" s="22"/>
      <c r="M4" s="22"/>
      <c r="N4" s="60" t="s">
        <v>12</v>
      </c>
      <c r="W4" s="7"/>
    </row>
    <row r="5" spans="1:23" s="4" customFormat="1" ht="14.25" customHeight="1">
      <c r="A5" s="59"/>
      <c r="B5" s="13" t="s">
        <v>53</v>
      </c>
      <c r="C5" s="13" t="s">
        <v>54</v>
      </c>
      <c r="D5" s="13" t="s">
        <v>55</v>
      </c>
      <c r="E5" s="13" t="s">
        <v>56</v>
      </c>
      <c r="F5" s="13" t="s">
        <v>57</v>
      </c>
      <c r="G5" s="13" t="s">
        <v>58</v>
      </c>
      <c r="H5" s="13" t="s">
        <v>59</v>
      </c>
      <c r="I5" s="13" t="s">
        <v>60</v>
      </c>
      <c r="J5" s="13" t="s">
        <v>61</v>
      </c>
      <c r="K5" s="13" t="s">
        <v>62</v>
      </c>
      <c r="L5" s="13" t="s">
        <v>63</v>
      </c>
      <c r="M5" s="13" t="s">
        <v>64</v>
      </c>
      <c r="N5" s="61"/>
      <c r="W5" s="7"/>
    </row>
    <row r="6" spans="1:14" ht="19.5" customHeight="1">
      <c r="A6" s="38" t="s">
        <v>0</v>
      </c>
      <c r="B6" s="15"/>
      <c r="C6" s="15">
        <f aca="true" t="shared" si="0" ref="C6:K6">+B53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>K53</f>
        <v>0</v>
      </c>
      <c r="M6" s="15">
        <f>L53</f>
        <v>0</v>
      </c>
      <c r="N6" s="25" t="s">
        <v>11</v>
      </c>
    </row>
    <row r="7" spans="1:14" ht="16.5" customHeight="1">
      <c r="A7" s="24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5">
        <f>SUM(B7:M7)</f>
        <v>0</v>
      </c>
    </row>
    <row r="8" spans="1:14" ht="16.5" customHeight="1">
      <c r="A8" s="24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5">
        <f>SUM(B8:M8)</f>
        <v>0</v>
      </c>
    </row>
    <row r="9" spans="1:14" ht="16.5" customHeight="1">
      <c r="A9" s="24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5">
        <f>SUM(B9:M9)</f>
        <v>0</v>
      </c>
    </row>
    <row r="10" spans="1:14" ht="16.5" customHeight="1">
      <c r="A10" s="24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f>SUM(B10:M10)</f>
        <v>0</v>
      </c>
    </row>
    <row r="11" spans="1:14" ht="16.5" customHeight="1" thickBot="1">
      <c r="A11" s="24" t="s">
        <v>32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2">
        <f aca="true" t="shared" si="1" ref="N11:N52">SUM(B11:M11)</f>
        <v>0</v>
      </c>
    </row>
    <row r="12" spans="1:14" ht="21" customHeight="1" thickBot="1">
      <c r="A12" s="50" t="s">
        <v>3</v>
      </c>
      <c r="B12" s="51">
        <f aca="true" t="shared" si="2" ref="B12:L12">SUM(B7:B11)</f>
        <v>0</v>
      </c>
      <c r="C12" s="51">
        <f t="shared" si="2"/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>SUM(M7:M11)</f>
        <v>0</v>
      </c>
      <c r="N12" s="52">
        <f>SUM(N7:N11)</f>
        <v>0</v>
      </c>
    </row>
    <row r="13" spans="1:14" ht="16.5" customHeight="1">
      <c r="A13" s="26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7">
        <f t="shared" si="1"/>
        <v>0</v>
      </c>
    </row>
    <row r="14" spans="1:14" ht="16.5" customHeight="1">
      <c r="A14" s="26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7">
        <f t="shared" si="1"/>
        <v>0</v>
      </c>
    </row>
    <row r="15" spans="1:14" ht="16.5" customHeight="1">
      <c r="A15" s="24" t="s">
        <v>33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8">
        <f t="shared" si="1"/>
        <v>0</v>
      </c>
    </row>
    <row r="16" spans="1:14" ht="16.5" customHeight="1">
      <c r="A16" s="24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8">
        <f t="shared" si="1"/>
        <v>0</v>
      </c>
    </row>
    <row r="17" spans="1:14" ht="16.5" customHeight="1">
      <c r="A17" s="24" t="s">
        <v>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8">
        <f t="shared" si="1"/>
        <v>0</v>
      </c>
    </row>
    <row r="18" spans="1:14" ht="16.5" customHeight="1">
      <c r="A18" s="2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8">
        <f t="shared" si="1"/>
        <v>0</v>
      </c>
    </row>
    <row r="19" spans="1:14" ht="16.5" customHeight="1">
      <c r="A19" s="24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8">
        <f t="shared" si="1"/>
        <v>0</v>
      </c>
    </row>
    <row r="20" spans="1:14" ht="16.5" customHeight="1">
      <c r="A20" s="24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8">
        <f t="shared" si="1"/>
        <v>0</v>
      </c>
    </row>
    <row r="21" spans="1:14" ht="16.5" customHeight="1">
      <c r="A21" s="24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8">
        <f t="shared" si="1"/>
        <v>0</v>
      </c>
    </row>
    <row r="22" spans="1:14" ht="16.5" customHeight="1">
      <c r="A22" s="24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8">
        <f t="shared" si="1"/>
        <v>0</v>
      </c>
    </row>
    <row r="23" spans="1:14" ht="16.5" customHeight="1">
      <c r="A23" s="24" t="s">
        <v>37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8">
        <f t="shared" si="1"/>
        <v>0</v>
      </c>
    </row>
    <row r="24" spans="1:14" ht="16.5" customHeight="1">
      <c r="A24" s="2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8">
        <f t="shared" si="1"/>
        <v>0</v>
      </c>
    </row>
    <row r="25" spans="1:14" ht="16.5" customHeight="1">
      <c r="A25" s="24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8">
        <f t="shared" si="1"/>
        <v>0</v>
      </c>
    </row>
    <row r="26" spans="1:14" ht="16.5" customHeight="1">
      <c r="A26" s="24" t="s">
        <v>19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8">
        <f t="shared" si="1"/>
        <v>0</v>
      </c>
    </row>
    <row r="27" spans="1:14" ht="16.5" customHeight="1">
      <c r="A27" s="24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8">
        <f t="shared" si="1"/>
        <v>0</v>
      </c>
    </row>
    <row r="28" spans="1:14" ht="16.5" customHeight="1">
      <c r="A28" s="24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8">
        <f t="shared" si="1"/>
        <v>0</v>
      </c>
    </row>
    <row r="29" spans="1:14" ht="16.5" customHeight="1">
      <c r="A29" s="24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8">
        <f t="shared" si="1"/>
        <v>0</v>
      </c>
    </row>
    <row r="30" spans="1:14" ht="16.5" customHeight="1">
      <c r="A30" s="24" t="s">
        <v>39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8">
        <f t="shared" si="1"/>
        <v>0</v>
      </c>
    </row>
    <row r="31" spans="1:14" ht="16.5" customHeight="1">
      <c r="A31" s="24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8">
        <f t="shared" si="1"/>
        <v>0</v>
      </c>
    </row>
    <row r="32" spans="1:14" ht="16.5" customHeight="1">
      <c r="A32" s="24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8">
        <f t="shared" si="1"/>
        <v>0</v>
      </c>
    </row>
    <row r="33" spans="1:14" ht="16.5" customHeight="1">
      <c r="A33" s="24" t="s">
        <v>40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8">
        <f t="shared" si="1"/>
        <v>0</v>
      </c>
    </row>
    <row r="34" spans="1:14" ht="16.5" customHeight="1">
      <c r="A34" s="24" t="s">
        <v>41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8">
        <f t="shared" si="1"/>
        <v>0</v>
      </c>
    </row>
    <row r="35" spans="1:14" ht="16.5" customHeight="1">
      <c r="A35" s="24" t="s">
        <v>42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8">
        <f t="shared" si="1"/>
        <v>0</v>
      </c>
    </row>
    <row r="36" spans="1:14" ht="16.5" customHeight="1">
      <c r="A36" s="24" t="s">
        <v>24</v>
      </c>
      <c r="B36" s="9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29">
        <f t="shared" si="1"/>
        <v>0</v>
      </c>
    </row>
    <row r="37" spans="1:14" ht="16.5" customHeight="1">
      <c r="A37" s="24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9">
        <f t="shared" si="1"/>
        <v>0</v>
      </c>
    </row>
    <row r="38" spans="1:14" ht="16.5" customHeight="1">
      <c r="A38" s="24" t="s">
        <v>22</v>
      </c>
      <c r="B38" s="9"/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29">
        <f t="shared" si="1"/>
        <v>0</v>
      </c>
    </row>
    <row r="39" spans="1:14" ht="16.5" customHeight="1">
      <c r="A39" s="24" t="s">
        <v>43</v>
      </c>
      <c r="B39" s="9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29">
        <f t="shared" si="1"/>
        <v>0</v>
      </c>
    </row>
    <row r="40" spans="1:14" ht="16.5" customHeight="1" thickBot="1">
      <c r="A40" s="30" t="s">
        <v>14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1">
        <f t="shared" si="1"/>
        <v>0</v>
      </c>
    </row>
    <row r="41" spans="1:14" ht="21" customHeight="1" thickBot="1">
      <c r="A41" s="50" t="s">
        <v>2</v>
      </c>
      <c r="B41" s="51">
        <f aca="true" t="shared" si="3" ref="B41:M41">SUM(B13:B40)</f>
        <v>0</v>
      </c>
      <c r="C41" s="51">
        <f t="shared" si="3"/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0</v>
      </c>
      <c r="H41" s="51">
        <f t="shared" si="3"/>
        <v>0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2">
        <f t="shared" si="1"/>
        <v>0</v>
      </c>
    </row>
    <row r="42" spans="1:14" ht="21" customHeight="1" thickBot="1">
      <c r="A42" s="19" t="s">
        <v>4</v>
      </c>
      <c r="B42" s="14">
        <f aca="true" t="shared" si="4" ref="B42:M42">+B12-B41</f>
        <v>0</v>
      </c>
      <c r="C42" s="14">
        <f t="shared" si="4"/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  <c r="L42" s="14">
        <f t="shared" si="4"/>
        <v>0</v>
      </c>
      <c r="M42" s="14">
        <f t="shared" si="4"/>
        <v>0</v>
      </c>
      <c r="N42" s="20">
        <f t="shared" si="1"/>
        <v>0</v>
      </c>
    </row>
    <row r="43" spans="1:14" ht="16.5" customHeight="1">
      <c r="A43" s="24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9">
        <f>SUM(B43:M43)</f>
        <v>0</v>
      </c>
    </row>
    <row r="44" spans="1:14" ht="16.5" customHeight="1" thickBot="1">
      <c r="A44" s="24" t="s">
        <v>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9">
        <f t="shared" si="1"/>
        <v>0</v>
      </c>
    </row>
    <row r="45" spans="1:14" ht="21" customHeight="1">
      <c r="A45" s="53" t="s">
        <v>5</v>
      </c>
      <c r="B45" s="54">
        <f aca="true" t="shared" si="5" ref="B45:M45">SUM(B43:B44)</f>
        <v>0</v>
      </c>
      <c r="C45" s="54">
        <f t="shared" si="5"/>
        <v>0</v>
      </c>
      <c r="D45" s="54">
        <f t="shared" si="5"/>
        <v>0</v>
      </c>
      <c r="E45" s="54">
        <f t="shared" si="5"/>
        <v>0</v>
      </c>
      <c r="F45" s="54">
        <f t="shared" si="5"/>
        <v>0</v>
      </c>
      <c r="G45" s="54">
        <f t="shared" si="5"/>
        <v>0</v>
      </c>
      <c r="H45" s="54">
        <f t="shared" si="5"/>
        <v>0</v>
      </c>
      <c r="I45" s="54">
        <f t="shared" si="5"/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  <c r="M45" s="54">
        <f t="shared" si="5"/>
        <v>0</v>
      </c>
      <c r="N45" s="55">
        <f t="shared" si="1"/>
        <v>0</v>
      </c>
    </row>
    <row r="46" spans="1:14" ht="16.5" customHeight="1">
      <c r="A46" s="43" t="s">
        <v>48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4">
        <f>SUM(B46:M46)</f>
        <v>0</v>
      </c>
    </row>
    <row r="47" spans="1:14" ht="16.5" customHeight="1">
      <c r="A47" s="43" t="s">
        <v>49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4">
        <f>SUM(B47:M47)</f>
        <v>0</v>
      </c>
    </row>
    <row r="48" spans="1:14" ht="16.5" customHeight="1">
      <c r="A48" s="24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9">
        <f>SUM(B48:M48)</f>
        <v>0</v>
      </c>
    </row>
    <row r="49" spans="1:14" ht="16.5" customHeight="1" thickBot="1">
      <c r="A49" s="24" t="s">
        <v>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1">
        <f>SUM(B49:M49)</f>
        <v>0</v>
      </c>
    </row>
    <row r="50" spans="1:14" ht="21" customHeight="1" thickBot="1">
      <c r="A50" s="50" t="s">
        <v>6</v>
      </c>
      <c r="B50" s="51">
        <f>SUM(B46:B49)</f>
        <v>0</v>
      </c>
      <c r="C50" s="51">
        <f aca="true" t="shared" si="6" ref="C50:M50">SUM(C46:C49)</f>
        <v>0</v>
      </c>
      <c r="D50" s="51">
        <f t="shared" si="6"/>
        <v>0</v>
      </c>
      <c r="E50" s="51">
        <f t="shared" si="6"/>
        <v>0</v>
      </c>
      <c r="F50" s="51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2">
        <f>SUM(N46:N49)</f>
        <v>0</v>
      </c>
    </row>
    <row r="51" spans="1:14" ht="21" customHeight="1" thickBot="1">
      <c r="A51" s="47" t="s">
        <v>7</v>
      </c>
      <c r="B51" s="48">
        <f aca="true" t="shared" si="7" ref="B51:M51">+B45-B50</f>
        <v>0</v>
      </c>
      <c r="C51" s="14">
        <f t="shared" si="7"/>
        <v>0</v>
      </c>
      <c r="D51" s="48">
        <f t="shared" si="7"/>
        <v>0</v>
      </c>
      <c r="E51" s="48">
        <f t="shared" si="7"/>
        <v>0</v>
      </c>
      <c r="F51" s="48">
        <f t="shared" si="7"/>
        <v>0</v>
      </c>
      <c r="G51" s="48">
        <f t="shared" si="7"/>
        <v>0</v>
      </c>
      <c r="H51" s="14">
        <f t="shared" si="7"/>
        <v>0</v>
      </c>
      <c r="I51" s="48">
        <f t="shared" si="7"/>
        <v>0</v>
      </c>
      <c r="J51" s="48">
        <f t="shared" si="7"/>
        <v>0</v>
      </c>
      <c r="K51" s="48">
        <f t="shared" si="7"/>
        <v>0</v>
      </c>
      <c r="L51" s="48">
        <f t="shared" si="7"/>
        <v>0</v>
      </c>
      <c r="M51" s="48">
        <f t="shared" si="7"/>
        <v>0</v>
      </c>
      <c r="N51" s="49">
        <f t="shared" si="1"/>
        <v>0</v>
      </c>
    </row>
    <row r="52" spans="1:14" ht="21" customHeight="1" thickBot="1">
      <c r="A52" s="33" t="s">
        <v>8</v>
      </c>
      <c r="B52" s="16">
        <f aca="true" t="shared" si="8" ref="B52:M52">+B42+B51</f>
        <v>0</v>
      </c>
      <c r="C52" s="17">
        <f t="shared" si="8"/>
        <v>0</v>
      </c>
      <c r="D52" s="16">
        <f t="shared" si="8"/>
        <v>0</v>
      </c>
      <c r="E52" s="17">
        <f t="shared" si="8"/>
        <v>0</v>
      </c>
      <c r="F52" s="16">
        <f t="shared" si="8"/>
        <v>0</v>
      </c>
      <c r="G52" s="16">
        <f t="shared" si="8"/>
        <v>0</v>
      </c>
      <c r="H52" s="18">
        <f t="shared" si="8"/>
        <v>0</v>
      </c>
      <c r="I52" s="16">
        <f t="shared" si="8"/>
        <v>0</v>
      </c>
      <c r="J52" s="16">
        <f t="shared" si="8"/>
        <v>0</v>
      </c>
      <c r="K52" s="16">
        <f t="shared" si="8"/>
        <v>0</v>
      </c>
      <c r="L52" s="16">
        <f t="shared" si="8"/>
        <v>0</v>
      </c>
      <c r="M52" s="17">
        <f t="shared" si="8"/>
        <v>0</v>
      </c>
      <c r="N52" s="34">
        <f t="shared" si="1"/>
        <v>0</v>
      </c>
    </row>
    <row r="53" spans="1:14" ht="21" customHeight="1" thickBot="1">
      <c r="A53" s="32" t="s">
        <v>9</v>
      </c>
      <c r="B53" s="35">
        <f aca="true" t="shared" si="9" ref="B53:M53">B6+B52</f>
        <v>0</v>
      </c>
      <c r="C53" s="36">
        <f t="shared" si="9"/>
        <v>0</v>
      </c>
      <c r="D53" s="35">
        <f t="shared" si="9"/>
        <v>0</v>
      </c>
      <c r="E53" s="36">
        <f t="shared" si="9"/>
        <v>0</v>
      </c>
      <c r="F53" s="35">
        <f t="shared" si="9"/>
        <v>0</v>
      </c>
      <c r="G53" s="35">
        <f t="shared" si="9"/>
        <v>0</v>
      </c>
      <c r="H53" s="35">
        <f t="shared" si="9"/>
        <v>0</v>
      </c>
      <c r="I53" s="35">
        <f t="shared" si="9"/>
        <v>0</v>
      </c>
      <c r="J53" s="35">
        <f t="shared" si="9"/>
        <v>0</v>
      </c>
      <c r="K53" s="35">
        <f t="shared" si="9"/>
        <v>0</v>
      </c>
      <c r="L53" s="35">
        <f t="shared" si="9"/>
        <v>0</v>
      </c>
      <c r="M53" s="36">
        <f t="shared" si="9"/>
        <v>0</v>
      </c>
      <c r="N53" s="37" t="s">
        <v>11</v>
      </c>
    </row>
  </sheetData>
  <sheetProtection/>
  <mergeCells count="4">
    <mergeCell ref="B1:N1"/>
    <mergeCell ref="L3:N3"/>
    <mergeCell ref="A4:A5"/>
    <mergeCell ref="N4:N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ホームパック</dc:creator>
  <cp:keywords/>
  <dc:description/>
  <cp:lastModifiedBy>financial_nagoya</cp:lastModifiedBy>
  <cp:lastPrinted>2009-12-21T13:28:30Z</cp:lastPrinted>
  <dcterms:created xsi:type="dcterms:W3CDTF">1997-01-08T22:48:59Z</dcterms:created>
  <dcterms:modified xsi:type="dcterms:W3CDTF">2011-04-14T03:52:11Z</dcterms:modified>
  <cp:category/>
  <cp:version/>
  <cp:contentType/>
  <cp:contentStatus/>
</cp:coreProperties>
</file>